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29"/>
  <workbookPr/>
  <mc:AlternateContent xmlns:mc="http://schemas.openxmlformats.org/markup-compatibility/2006">
    <mc:Choice Requires="x15">
      <x15ac:absPath xmlns:x15ac="http://schemas.microsoft.com/office/spreadsheetml/2010/11/ac" url="Z:\1001総務課\3000_財政一般\02_☆R3調査関係\220125_経営比較分析表\★提出\"/>
    </mc:Choice>
  </mc:AlternateContent>
  <workbookProtection workbookAlgorithmName="SHA-512" workbookHashValue="z76zXNKoygBu8FTnVwKiUe6kf7o3xVEI303Ug4Vej3nU1ZIX0XEWAQlbsxLrwVX057/iYvC/9IwrlyXmofJOqg==" workbookSaltValue="jJ+X3pN2IdyYgghKwx0Bl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W10" i="4"/>
  <c r="P10" i="4"/>
  <c r="B10" i="4"/>
  <c r="BB8" i="4"/>
  <c r="AT8" i="4"/>
  <c r="AD8" i="4"/>
  <c r="W8" i="4"/>
  <c r="I8" i="4"/>
  <c r="B8" i="4"/>
  <c r="B6"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<sst xmlns="http://schemas.openxmlformats.org/spreadsheetml/2006/main" count="236" uniqueCount="121">
  <si>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</si>
  <si>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</si>
  <si>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</si>
  <si>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</si>
  <si>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</si>
  <si>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</si>
  <si>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</si>
  <si>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</si>
  <si>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</si>
  <si>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</si>
  <si>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</si>
  <si>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</si>
  <si>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</si>
  <si>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</si>
  <si>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</si>
  <si>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</si>
  <si>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</si>
  <si>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</si>
  <si>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</si>
  <si>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</si>
  <si>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</si>
  <si>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</si>
  <si>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</si>
  <si>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</si>
  <si>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</si>
  <si>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</si>
  <si>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</si>
  <si>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</si>
  <si>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</si>
  <si>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</si>
  <si>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</si>
  <si>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</si>
  <si>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</si>
  <si>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</si>
  <si>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</si>
  <si>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</si>
  <si>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</si>
  <si>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</si>
  <si>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</si>
  <si>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</si>
  <si>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</si>
  <si>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</si>
  <si>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</si>
  <si>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</si>
  <si>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</si>
  <si>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</si>
  <si>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</si>
  <si>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</si>
  <si>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</si>
  <si>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</si>
  <si>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</si>
  <si>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</si>
  <si>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</si>
  <si>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</si>
  <si>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</si>
  <si>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</si>
  <si>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</si>
  <si>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</si>
  <si>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</si>
  <si>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</si>
  <si>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</si>
  <si>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</si>
  <si>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</si>
  <si>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</si>
  <si>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</si>
  <si>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</si>
  <si>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</si>
  <si>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</si>
  <si>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</si>
  <si>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</si>
  <si>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</si>
  <si>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</si>
  <si>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</si>
  <si>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</si>
  <si>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</si>
  <si>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</si>
  <si>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</si>
  <si>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</si>
  <si>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</si>
  <si>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</si>
  <si>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</si>
  <si>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</si>
  <si>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</si>
  <si>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</si>
  <si>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</si>
  <si>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</si>
  <si>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</si>
  <si>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</si>
  <si>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</si>
  <si>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</si>
  <si>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</si>
  <si>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</si>
  <si>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</si>
  <si>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</si>
  <si>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</si>
  <si>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</si>
  <si>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</si>
  <si>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</si>
  <si>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王滝村</t>
  </si>
  <si>
    <t>法非適用</t>
  </si>
  <si>
    <t>下水道事業</t>
  </si>
  <si>
    <t>小規模集合排水処理</t>
  </si>
  <si>
    <t>I2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</si>
  <si>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</si>
  <si>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</si>
  <si>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</si>
  <si>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</si>
  <si>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</si>
  <si>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</si>
  <si>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</si>
  <si>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</si>
  <si>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</si>
  <si>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</si>
  <si>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</si>
  <si>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</si>
  <si>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</si>
  <si>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</si>
  <si>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</si>
  <si>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指標となる数値はないが、平成12年から供用を開始しており、老朽化が進行している。今のところ管渠の耐用年数を経過した管渠はないが、将来的には老朽化した管路を計画的に更新することや予防保全的な管理による長寿命化を図る必要がある。</t>
    <phoneticPr fontId="4"/>
  </si>
  <si>
    <t>　処理区域は村中心部から約8㎞離れている小さな地区であり、区域内に村営住宅建設予定等がないため、今後処理人口の増加は見込めない状況である。　現状では、料金水準は他事業に比べると比較的適切であるが、単年度収支や施設の効率性は改善する必要がある。
　今後は、平成28年度に策定した経営戦略の見直しを検討し、中長期的視点に立って、適正や料金収入の確保や経費削減に努めるとともに経営健全化を図っていく。
　また、経営・資産の状況を把握し、経営基盤の強化に取り組むため、公営企業会計適用に向けて移行業務に着手している。</t>
    <phoneticPr fontId="4"/>
  </si>
  <si>
    <t xml:space="preserve">①収益的収支比率については、70％台で推移しており単年度収支は赤字である。処理区域内人口が少なく料金収入がほぼ横ばいのため、一般会計繰入金に大きく依存している。地方債の償還が令和11年度まで続くため、経営健全化のためには料金改定について検討する必要がある。
④企業債残高対事業規模比率については、平成9年～11年の借入以降、新規借入は行っておらず残高は減少してきている。料金収入が限られているため、一般会計繰入金で負担していかなければならない。
⑤経費回収率については、ほぼ100％を維持してきたが、処理場維持管理費用の増により80％台に転じた。今後修繕が発生する場合も想定されるため、料金改定の検討や汚水処理費の削減に取り組む必要がある。
⑥汚水処理原価については、類似団体平均値に比べて極めて低い水準にある。有収水量と汚水処理費はほぼ横ばい傾向で、この水準を維持していきたい。
⑦施設利用率については、類似団体平均値を下回り、低い数値となっている。季節によって処理量に変動があり得るため最大処理水量が処理能力の範囲内となっている。今後処理人口の減少が予想されるため、適切な施設規模を検討する必要がある。
⑧水洗化率については90％で横ばいである。水洗化率向上に努めたい。
</t>
    <rPh sb="253" eb="255">
      <t>イジ</t>
    </rPh>
    <rPh sb="255" eb="257">
      <t>カンリ</t>
    </rPh>
    <rPh sb="257" eb="259">
      <t>ヒヨウ</t>
    </rPh>
    <rPh sb="267" eb="268">
      <t>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</si>
</sst>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70-4FF2-8F66-0BF9E8B46A6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0.01</c:v>
                </c:pt>
                <c:pt idx="1">
                  <c:v>0</c:v>
                </c:pt>
                <c:pt idx="2">
                  <c:v>0</c:v>
                </c:pt>
                <c:pt idx="3">
                  <c:v>0</c:v>
                </c:pt>
                <c:pt idx="4">
                  <c:v>0</c:v>
                </c:pt>
              </c:numCache>
            </c:numRef>
          </c:val>
          <c:smooth val="0"/>
          <c:extLst>
            <c:ext xmlns:c16="http://schemas.microsoft.com/office/drawing/2014/chart" uri="{C3380CC4-5D6E-409C-BE32-E72D297353CC}">
              <c16:uniqueId val="{00000001-D570-4FF2-8F66-0BF9E8B46A6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31.58</c:v>
                </c:pt>
                <c:pt idx="1">
                  <c:v>31.58</c:v>
                </c:pt>
                <c:pt idx="2">
                  <c:v>31.58</c:v>
                </c:pt>
                <c:pt idx="3">
                  <c:v>31.58</c:v>
                </c:pt>
                <c:pt idx="4">
                  <c:v>31.58</c:v>
                </c:pt>
              </c:numCache>
            </c:numRef>
          </c:val>
          <c:extLst>
            <c:ext xmlns:c16="http://schemas.microsoft.com/office/drawing/2014/chart" uri="{C3380CC4-5D6E-409C-BE32-E72D297353CC}">
              <c16:uniqueId val="{00000000-F241-4695-AD6D-195792F445D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36.44</c:v>
                </c:pt>
                <c:pt idx="1">
                  <c:v>34.29</c:v>
                </c:pt>
                <c:pt idx="2">
                  <c:v>35.340000000000003</c:v>
                </c:pt>
                <c:pt idx="3">
                  <c:v>34.68</c:v>
                </c:pt>
                <c:pt idx="4">
                  <c:v>34.700000000000003</c:v>
                </c:pt>
              </c:numCache>
            </c:numRef>
          </c:val>
          <c:smooth val="0"/>
          <c:extLst>
            <c:ext xmlns:c16="http://schemas.microsoft.com/office/drawing/2014/chart" uri="{C3380CC4-5D6E-409C-BE32-E72D297353CC}">
              <c16:uniqueId val="{00000001-F241-4695-AD6D-195792F445D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90.63</c:v>
                </c:pt>
                <c:pt idx="1">
                  <c:v>90.63</c:v>
                </c:pt>
                <c:pt idx="2">
                  <c:v>90.63</c:v>
                </c:pt>
                <c:pt idx="3">
                  <c:v>93.1</c:v>
                </c:pt>
                <c:pt idx="4">
                  <c:v>92.86</c:v>
                </c:pt>
              </c:numCache>
            </c:numRef>
          </c:val>
          <c:extLst>
            <c:ext xmlns:c16="http://schemas.microsoft.com/office/drawing/2014/chart" uri="{C3380CC4-5D6E-409C-BE32-E72D297353CC}">
              <c16:uniqueId val="{00000000-8503-4024-BB24-B92C94010F2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89.93</c:v>
                </c:pt>
                <c:pt idx="1">
                  <c:v>89.88</c:v>
                </c:pt>
                <c:pt idx="2">
                  <c:v>91.52</c:v>
                </c:pt>
                <c:pt idx="3">
                  <c:v>90.33</c:v>
                </c:pt>
                <c:pt idx="4">
                  <c:v>90.04</c:v>
                </c:pt>
              </c:numCache>
            </c:numRef>
          </c:val>
          <c:smooth val="0"/>
          <c:extLst>
            <c:ext xmlns:c16="http://schemas.microsoft.com/office/drawing/2014/chart" uri="{C3380CC4-5D6E-409C-BE32-E72D297353CC}">
              <c16:uniqueId val="{00000001-8503-4024-BB24-B92C94010F2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72.819999999999993</c:v>
                </c:pt>
                <c:pt idx="1">
                  <c:v>72.650000000000006</c:v>
                </c:pt>
                <c:pt idx="2">
                  <c:v>72.34</c:v>
                </c:pt>
                <c:pt idx="3">
                  <c:v>72.14</c:v>
                </c:pt>
                <c:pt idx="4">
                  <c:v>71.55</c:v>
                </c:pt>
              </c:numCache>
            </c:numRef>
          </c:val>
          <c:extLst>
            <c:ext xmlns:c16="http://schemas.microsoft.com/office/drawing/2014/chart" uri="{C3380CC4-5D6E-409C-BE32-E72D297353CC}">
              <c16:uniqueId val="{00000000-339A-4522-A2E9-E0C1C4D8808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9A-4522-A2E9-E0C1C4D8808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843-4667-A39D-CCB8D16D3B5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43-4667-A39D-CCB8D16D3B5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D91-4DD2-8C7C-DA3A7E09C89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91-4DD2-8C7C-DA3A7E09C89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C1-43F4-AB81-8C35A6C19C4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C1-43F4-AB81-8C35A6C19C4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7F1-4F79-B1FF-B82BAAAC779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F1-4F79-B1FF-B82BAAAC779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10757.61</c:v>
                </c:pt>
                <c:pt idx="1">
                  <c:v>0</c:v>
                </c:pt>
                <c:pt idx="2">
                  <c:v>0</c:v>
                </c:pt>
                <c:pt idx="3">
                  <c:v>0</c:v>
                </c:pt>
                <c:pt idx="4">
                  <c:v>0</c:v>
                </c:pt>
              </c:numCache>
            </c:numRef>
          </c:val>
          <c:extLst>
            <c:ext xmlns:c16="http://schemas.microsoft.com/office/drawing/2014/chart" uri="{C3380CC4-5D6E-409C-BE32-E72D297353CC}">
              <c16:uniqueId val="{00000000-E44A-4826-9D11-EB2BCEB92D0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1914.94</c:v>
                </c:pt>
                <c:pt idx="1">
                  <c:v>1759.36</c:v>
                </c:pt>
                <c:pt idx="2">
                  <c:v>1837.88</c:v>
                </c:pt>
                <c:pt idx="3">
                  <c:v>1748.51</c:v>
                </c:pt>
                <c:pt idx="4">
                  <c:v>1640.16</c:v>
                </c:pt>
              </c:numCache>
            </c:numRef>
          </c:val>
          <c:smooth val="0"/>
          <c:extLst>
            <c:ext xmlns:c16="http://schemas.microsoft.com/office/drawing/2014/chart" uri="{C3380CC4-5D6E-409C-BE32-E72D297353CC}">
              <c16:uniqueId val="{00000001-E44A-4826-9D11-EB2BCEB92D0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100.22</c:v>
                </c:pt>
                <c:pt idx="1">
                  <c:v>99.56</c:v>
                </c:pt>
                <c:pt idx="2">
                  <c:v>100</c:v>
                </c:pt>
                <c:pt idx="3">
                  <c:v>82.75</c:v>
                </c:pt>
                <c:pt idx="4">
                  <c:v>84.55</c:v>
                </c:pt>
              </c:numCache>
            </c:numRef>
          </c:val>
          <c:extLst>
            <c:ext xmlns:c16="http://schemas.microsoft.com/office/drawing/2014/chart" uri="{C3380CC4-5D6E-409C-BE32-E72D297353CC}">
              <c16:uniqueId val="{00000000-22FD-4C23-AAEF-3C415149407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34.020000000000003</c:v>
                </c:pt>
                <c:pt idx="1">
                  <c:v>37.200000000000003</c:v>
                </c:pt>
                <c:pt idx="2">
                  <c:v>35.03</c:v>
                </c:pt>
                <c:pt idx="3">
                  <c:v>34.99</c:v>
                </c:pt>
                <c:pt idx="4">
                  <c:v>38.270000000000003</c:v>
                </c:pt>
              </c:numCache>
            </c:numRef>
          </c:val>
          <c:smooth val="0"/>
          <c:extLst>
            <c:ext xmlns:c16="http://schemas.microsoft.com/office/drawing/2014/chart" uri="{C3380CC4-5D6E-409C-BE32-E72D297353CC}">
              <c16:uniqueId val="{00000001-22FD-4C23-AAEF-3C415149407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190.3</c:v>
                </c:pt>
                <c:pt idx="1">
                  <c:v>192.76</c:v>
                </c:pt>
                <c:pt idx="2">
                  <c:v>193.22</c:v>
                </c:pt>
                <c:pt idx="3">
                  <c:v>235.08</c:v>
                </c:pt>
                <c:pt idx="4">
                  <c:v>239.9</c:v>
                </c:pt>
              </c:numCache>
            </c:numRef>
          </c:val>
          <c:extLst>
            <c:ext xmlns:c16="http://schemas.microsoft.com/office/drawing/2014/chart" uri="{C3380CC4-5D6E-409C-BE32-E72D297353CC}">
              <c16:uniqueId val="{00000000-A57F-403E-95C0-CF3E8FD15E8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553.77</c:v>
                </c:pt>
                <c:pt idx="1">
                  <c:v>508.64</c:v>
                </c:pt>
                <c:pt idx="2">
                  <c:v>525.22</c:v>
                </c:pt>
                <c:pt idx="3">
                  <c:v>520.91999999999996</c:v>
                </c:pt>
                <c:pt idx="4">
                  <c:v>486.77</c:v>
                </c:pt>
              </c:numCache>
            </c:numRef>
          </c:val>
          <c:smooth val="0"/>
          <c:extLst>
            <c:ext xmlns:c16="http://schemas.microsoft.com/office/drawing/2014/chart" uri="{C3380CC4-5D6E-409C-BE32-E72D297353CC}">
              <c16:uniqueId val="{00000001-A57F-403E-95C0-CF3E8FD15E8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【1,650.58】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37"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長野県　王滝村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小規模集合排水処理</v>
      </c>
      <c r="Q8" s="72"/>
      <c r="R8" s="72"/>
      <c r="S8" s="72"/>
      <c r="T8" s="72"/>
      <c r="U8" s="72"/>
      <c r="V8" s="72"/>
      <c r="W8" s="72" t="str">
        <f>データ!L6</f>
        <v>I2</v>
      </c>
      <c r="X8" s="72"/>
      <c r="Y8" s="72"/>
      <c r="Z8" s="72"/>
      <c r="AA8" s="72"/>
      <c r="AB8" s="72"/>
      <c r="AC8" s="72"/>
      <c r="AD8" s="73" t="str">
        <f>データ!$M$6</f>
        <v>非設置</v>
      </c>
      <c r="AE8" s="73"/>
      <c r="AF8" s="73"/>
      <c r="AG8" s="73"/>
      <c r="AH8" s="73"/>
      <c r="AI8" s="73"/>
      <c r="AJ8" s="73"/>
      <c r="AK8" s="3"/>
      <c r="AL8" s="69">
        <f>データ!S6</f>
        <v>732</v>
      </c>
      <c r="AM8" s="69"/>
      <c r="AN8" s="69"/>
      <c r="AO8" s="69"/>
      <c r="AP8" s="69"/>
      <c r="AQ8" s="69"/>
      <c r="AR8" s="69"/>
      <c r="AS8" s="69"/>
      <c r="AT8" s="68">
        <f>データ!T6</f>
        <v>310.82</v>
      </c>
      <c r="AU8" s="68"/>
      <c r="AV8" s="68"/>
      <c r="AW8" s="68"/>
      <c r="AX8" s="68"/>
      <c r="AY8" s="68"/>
      <c r="AZ8" s="68"/>
      <c r="BA8" s="68"/>
      <c r="BB8" s="68">
        <f>データ!U6</f>
        <v>2.36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3.93</v>
      </c>
      <c r="Q10" s="68"/>
      <c r="R10" s="68"/>
      <c r="S10" s="68"/>
      <c r="T10" s="68"/>
      <c r="U10" s="68"/>
      <c r="V10" s="68"/>
      <c r="W10" s="68">
        <f>データ!Q6</f>
        <v>100</v>
      </c>
      <c r="X10" s="68"/>
      <c r="Y10" s="68"/>
      <c r="Z10" s="68"/>
      <c r="AA10" s="68"/>
      <c r="AB10" s="68"/>
      <c r="AC10" s="68"/>
      <c r="AD10" s="69">
        <f>データ!R6</f>
        <v>3300</v>
      </c>
      <c r="AE10" s="69"/>
      <c r="AF10" s="69"/>
      <c r="AG10" s="69"/>
      <c r="AH10" s="69"/>
      <c r="AI10" s="69"/>
      <c r="AJ10" s="69"/>
      <c r="AK10" s="2"/>
      <c r="AL10" s="69">
        <f>データ!V6</f>
        <v>28</v>
      </c>
      <c r="AM10" s="69"/>
      <c r="AN10" s="69"/>
      <c r="AO10" s="69"/>
      <c r="AP10" s="69"/>
      <c r="AQ10" s="69"/>
      <c r="AR10" s="69"/>
      <c r="AS10" s="69"/>
      <c r="AT10" s="68">
        <f>データ!W6</f>
        <v>0.02</v>
      </c>
      <c r="AU10" s="68"/>
      <c r="AV10" s="68"/>
      <c r="AW10" s="68"/>
      <c r="AX10" s="68"/>
      <c r="AY10" s="68"/>
      <c r="AZ10" s="68"/>
      <c r="BA10" s="68"/>
      <c r="BB10" s="68">
        <f>データ!X6</f>
        <v>1400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120</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【1,650.58】</v>
      </c>
      <c r="I86" s="26" t="str">
        <f>データ!CA6</f>
        <v>【38.66】</v>
      </c>
      <c r="J86" s="26" t="str">
        <f>データ!CL6</f>
        <v>【481.20】</v>
      </c>
      <c r="K86" s="26" t="str">
        <f>データ!CW6</f>
        <v>【34.97】</v>
      </c>
      <c r="L86" s="26" t="str">
        <f>データ!DH6</f>
        <v>【89.89】</v>
      </c>
      <c r="M86" s="26" t="s">
        <v>44</v>
      </c>
      <c r="N86" s="26" t="s">
        <v>44</v>
      </c>
      <c r="O86" s="26" t="str">
        <f>データ!EO6</f>
        <v>【0.00】</v>
      </c>
    </row>
  </sheetData>
  <sheetProtection algorithmName="SHA-512" hashValue="cGQdSYGGpoiYH3Nk70/nqdOFvqKKqNk0PRXSmQJ2sBUvSkBxy/fduWMXPpTTiPFbVXd6i4zSAS99B8Wzc5dHBw==" saltValue="RMVSfxVxiqMGbXee5w5dN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204293</v>
      </c>
      <c r="D6" s="33">
        <f t="shared" si="3"/>
        <v>47</v>
      </c>
      <c r="E6" s="33">
        <f t="shared" si="3"/>
        <v>17</v>
      </c>
      <c r="F6" s="33">
        <f t="shared" si="3"/>
        <v>9</v>
      </c>
      <c r="G6" s="33">
        <f t="shared" si="3"/>
        <v>0</v>
      </c>
      <c r="H6" s="33" t="str">
        <f t="shared" si="3"/>
        <v>長野県　王滝村</v>
      </c>
      <c r="I6" s="33" t="str">
        <f t="shared" si="3"/>
        <v>法非適用</v>
      </c>
      <c r="J6" s="33" t="str">
        <f t="shared" si="3"/>
        <v>下水道事業</v>
      </c>
      <c r="K6" s="33" t="str">
        <f t="shared" si="3"/>
        <v>小規模集合排水処理</v>
      </c>
      <c r="L6" s="33" t="str">
        <f t="shared" si="3"/>
        <v>I2</v>
      </c>
      <c r="M6" s="33" t="str">
        <f t="shared" si="3"/>
        <v>非設置</v>
      </c>
      <c r="N6" s="34" t="str">
        <f t="shared" si="3"/>
        <v>-</v>
      </c>
      <c r="O6" s="34" t="str">
        <f t="shared" si="3"/>
        <v>該当数値なし</v>
      </c>
      <c r="P6" s="34">
        <f t="shared" si="3"/>
        <v>3.93</v>
      </c>
      <c r="Q6" s="34">
        <f t="shared" si="3"/>
        <v>100</v>
      </c>
      <c r="R6" s="34">
        <f t="shared" si="3"/>
        <v>3300</v>
      </c>
      <c r="S6" s="34">
        <f t="shared" si="3"/>
        <v>732</v>
      </c>
      <c r="T6" s="34">
        <f t="shared" si="3"/>
        <v>310.82</v>
      </c>
      <c r="U6" s="34">
        <f t="shared" si="3"/>
        <v>2.36</v>
      </c>
      <c r="V6" s="34">
        <f t="shared" si="3"/>
        <v>28</v>
      </c>
      <c r="W6" s="34">
        <f t="shared" si="3"/>
        <v>0.02</v>
      </c>
      <c r="X6" s="34">
        <f t="shared" si="3"/>
        <v>1400</v>
      </c>
      <c r="Y6" s="35">
        <f>IF(Y7="",NA(),Y7)</f>
        <v>72.819999999999993</v>
      </c>
      <c r="Z6" s="35">
        <f t="shared" ref="Z6:AH6" si="4">IF(Z7="",NA(),Z7)</f>
        <v>72.650000000000006</v>
      </c>
      <c r="AA6" s="35">
        <f t="shared" si="4"/>
        <v>72.34</v>
      </c>
      <c r="AB6" s="35">
        <f t="shared" si="4"/>
        <v>72.14</v>
      </c>
      <c r="AC6" s="35">
        <f t="shared" si="4"/>
        <v>71.55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10757.61</v>
      </c>
      <c r="BG6" s="34">
        <f t="shared" ref="BG6:BO6" si="7">IF(BG7="",NA(),BG7)</f>
        <v>0</v>
      </c>
      <c r="BH6" s="34">
        <f t="shared" si="7"/>
        <v>0</v>
      </c>
      <c r="BI6" s="34">
        <f t="shared" si="7"/>
        <v>0</v>
      </c>
      <c r="BJ6" s="34">
        <f t="shared" si="7"/>
        <v>0</v>
      </c>
      <c r="BK6" s="35">
        <f t="shared" si="7"/>
        <v>1914.94</v>
      </c>
      <c r="BL6" s="35">
        <f t="shared" si="7"/>
        <v>1759.36</v>
      </c>
      <c r="BM6" s="35">
        <f t="shared" si="7"/>
        <v>1837.88</v>
      </c>
      <c r="BN6" s="35">
        <f t="shared" si="7"/>
        <v>1748.51</v>
      </c>
      <c r="BO6" s="35">
        <f t="shared" si="7"/>
        <v>1640.16</v>
      </c>
      <c r="BP6" s="34" t="str">
        <f>IF(BP7="","",IF(BP7="-","【-】","【"&amp;SUBSTITUTE(TEXT(BP7,"#,##0.00"),"-","△")&amp;"】"))</f>
        <v>【1,650.58】</v>
      </c>
      <c r="BQ6" s="35">
        <f>IF(BQ7="",NA(),BQ7)</f>
        <v>100.22</v>
      </c>
      <c r="BR6" s="35">
        <f t="shared" ref="BR6:BZ6" si="8">IF(BR7="",NA(),BR7)</f>
        <v>99.56</v>
      </c>
      <c r="BS6" s="35">
        <f t="shared" si="8"/>
        <v>100</v>
      </c>
      <c r="BT6" s="35">
        <f t="shared" si="8"/>
        <v>82.75</v>
      </c>
      <c r="BU6" s="35">
        <f t="shared" si="8"/>
        <v>84.55</v>
      </c>
      <c r="BV6" s="35">
        <f t="shared" si="8"/>
        <v>34.020000000000003</v>
      </c>
      <c r="BW6" s="35">
        <f t="shared" si="8"/>
        <v>37.200000000000003</v>
      </c>
      <c r="BX6" s="35">
        <f t="shared" si="8"/>
        <v>35.03</v>
      </c>
      <c r="BY6" s="35">
        <f t="shared" si="8"/>
        <v>34.99</v>
      </c>
      <c r="BZ6" s="35">
        <f t="shared" si="8"/>
        <v>38.270000000000003</v>
      </c>
      <c r="CA6" s="34" t="str">
        <f>IF(CA7="","",IF(CA7="-","【-】","【"&amp;SUBSTITUTE(TEXT(CA7,"#,##0.00"),"-","△")&amp;"】"))</f>
        <v>【38.66】</v>
      </c>
      <c r="CB6" s="35">
        <f>IF(CB7="",NA(),CB7)</f>
        <v>190.3</v>
      </c>
      <c r="CC6" s="35">
        <f t="shared" ref="CC6:CK6" si="9">IF(CC7="",NA(),CC7)</f>
        <v>192.76</v>
      </c>
      <c r="CD6" s="35">
        <f t="shared" si="9"/>
        <v>193.22</v>
      </c>
      <c r="CE6" s="35">
        <f t="shared" si="9"/>
        <v>235.08</v>
      </c>
      <c r="CF6" s="35">
        <f t="shared" si="9"/>
        <v>239.9</v>
      </c>
      <c r="CG6" s="35">
        <f t="shared" si="9"/>
        <v>553.77</v>
      </c>
      <c r="CH6" s="35">
        <f t="shared" si="9"/>
        <v>508.64</v>
      </c>
      <c r="CI6" s="35">
        <f t="shared" si="9"/>
        <v>525.22</v>
      </c>
      <c r="CJ6" s="35">
        <f t="shared" si="9"/>
        <v>520.91999999999996</v>
      </c>
      <c r="CK6" s="35">
        <f t="shared" si="9"/>
        <v>486.77</v>
      </c>
      <c r="CL6" s="34" t="str">
        <f>IF(CL7="","",IF(CL7="-","【-】","【"&amp;SUBSTITUTE(TEXT(CL7,"#,##0.00"),"-","△")&amp;"】"))</f>
        <v>【481.20】</v>
      </c>
      <c r="CM6" s="35">
        <f>IF(CM7="",NA(),CM7)</f>
        <v>31.58</v>
      </c>
      <c r="CN6" s="35">
        <f t="shared" ref="CN6:CV6" si="10">IF(CN7="",NA(),CN7)</f>
        <v>31.58</v>
      </c>
      <c r="CO6" s="35">
        <f t="shared" si="10"/>
        <v>31.58</v>
      </c>
      <c r="CP6" s="35">
        <f t="shared" si="10"/>
        <v>31.58</v>
      </c>
      <c r="CQ6" s="35">
        <f t="shared" si="10"/>
        <v>31.58</v>
      </c>
      <c r="CR6" s="35">
        <f t="shared" si="10"/>
        <v>36.44</v>
      </c>
      <c r="CS6" s="35">
        <f t="shared" si="10"/>
        <v>34.29</v>
      </c>
      <c r="CT6" s="35">
        <f t="shared" si="10"/>
        <v>35.340000000000003</v>
      </c>
      <c r="CU6" s="35">
        <f t="shared" si="10"/>
        <v>34.68</v>
      </c>
      <c r="CV6" s="35">
        <f t="shared" si="10"/>
        <v>34.700000000000003</v>
      </c>
      <c r="CW6" s="34" t="str">
        <f>IF(CW7="","",IF(CW7="-","【-】","【"&amp;SUBSTITUTE(TEXT(CW7,"#,##0.00"),"-","△")&amp;"】"))</f>
        <v>【34.97】</v>
      </c>
      <c r="CX6" s="35">
        <f>IF(CX7="",NA(),CX7)</f>
        <v>90.63</v>
      </c>
      <c r="CY6" s="35">
        <f t="shared" ref="CY6:DG6" si="11">IF(CY7="",NA(),CY7)</f>
        <v>90.63</v>
      </c>
      <c r="CZ6" s="35">
        <f t="shared" si="11"/>
        <v>90.63</v>
      </c>
      <c r="DA6" s="35">
        <f t="shared" si="11"/>
        <v>93.1</v>
      </c>
      <c r="DB6" s="35">
        <f t="shared" si="11"/>
        <v>92.86</v>
      </c>
      <c r="DC6" s="35">
        <f t="shared" si="11"/>
        <v>89.93</v>
      </c>
      <c r="DD6" s="35">
        <f t="shared" si="11"/>
        <v>89.88</v>
      </c>
      <c r="DE6" s="35">
        <f t="shared" si="11"/>
        <v>91.52</v>
      </c>
      <c r="DF6" s="35">
        <f t="shared" si="11"/>
        <v>90.33</v>
      </c>
      <c r="DG6" s="35">
        <f t="shared" si="11"/>
        <v>90.04</v>
      </c>
      <c r="DH6" s="34" t="str">
        <f>IF(DH7="","",IF(DH7="-","【-】","【"&amp;SUBSTITUTE(TEXT(DH7,"#,##0.00"),"-","△")&amp;"】"))</f>
        <v>【89.89】</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4">
        <f t="shared" si="14"/>
        <v>0</v>
      </c>
      <c r="EL6" s="34">
        <f t="shared" si="14"/>
        <v>0</v>
      </c>
      <c r="EM6" s="34">
        <f t="shared" si="14"/>
        <v>0</v>
      </c>
      <c r="EN6" s="34">
        <f t="shared" si="14"/>
        <v>0</v>
      </c>
      <c r="EO6" s="34" t="str">
        <f>IF(EO7="","",IF(EO7="-","【-】","【"&amp;SUBSTITUTE(TEXT(EO7,"#,##0.00"),"-","△")&amp;"】"))</f>
        <v>【0.00】</v>
      </c>
    </row>
    <row r="7" spans="1:145" s="36" customFormat="1" x14ac:dyDescent="0.15">
      <c r="A7" s="28"/>
      <c r="B7" s="37">
        <v>2020</v>
      </c>
      <c r="C7" s="37">
        <v>204293</v>
      </c>
      <c r="D7" s="37">
        <v>47</v>
      </c>
      <c r="E7" s="37">
        <v>17</v>
      </c>
      <c r="F7" s="37">
        <v>9</v>
      </c>
      <c r="G7" s="37">
        <v>0</v>
      </c>
      <c r="H7" s="37" t="s">
        <v>98</v>
      </c>
      <c r="I7" s="37" t="s">
        <v>99</v>
      </c>
      <c r="J7" s="37" t="s">
        <v>100</v>
      </c>
      <c r="K7" s="37" t="s">
        <v>101</v>
      </c>
      <c r="L7" s="37" t="s">
        <v>102</v>
      </c>
      <c r="M7" s="37" t="s">
        <v>103</v>
      </c>
      <c r="N7" s="38" t="s">
        <v>104</v>
      </c>
      <c r="O7" s="38" t="s">
        <v>105</v>
      </c>
      <c r="P7" s="38">
        <v>3.93</v>
      </c>
      <c r="Q7" s="38">
        <v>100</v>
      </c>
      <c r="R7" s="38">
        <v>3300</v>
      </c>
      <c r="S7" s="38">
        <v>732</v>
      </c>
      <c r="T7" s="38">
        <v>310.82</v>
      </c>
      <c r="U7" s="38">
        <v>2.36</v>
      </c>
      <c r="V7" s="38">
        <v>28</v>
      </c>
      <c r="W7" s="38">
        <v>0.02</v>
      </c>
      <c r="X7" s="38">
        <v>1400</v>
      </c>
      <c r="Y7" s="38">
        <v>72.819999999999993</v>
      </c>
      <c r="Z7" s="38">
        <v>72.650000000000006</v>
      </c>
      <c r="AA7" s="38">
        <v>72.34</v>
      </c>
      <c r="AB7" s="38">
        <v>72.14</v>
      </c>
      <c r="AC7" s="38">
        <v>71.55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10757.61</v>
      </c>
      <c r="BG7" s="38">
        <v>0</v>
      </c>
      <c r="BH7" s="38">
        <v>0</v>
      </c>
      <c r="BI7" s="38">
        <v>0</v>
      </c>
      <c r="BJ7" s="38">
        <v>0</v>
      </c>
      <c r="BK7" s="38">
        <v>1914.94</v>
      </c>
      <c r="BL7" s="38">
        <v>1759.36</v>
      </c>
      <c r="BM7" s="38">
        <v>1837.88</v>
      </c>
      <c r="BN7" s="38">
        <v>1748.51</v>
      </c>
      <c r="BO7" s="38">
        <v>1640.16</v>
      </c>
      <c r="BP7" s="38">
        <v>1650.58</v>
      </c>
      <c r="BQ7" s="38">
        <v>100.22</v>
      </c>
      <c r="BR7" s="38">
        <v>99.56</v>
      </c>
      <c r="BS7" s="38">
        <v>100</v>
      </c>
      <c r="BT7" s="38">
        <v>82.75</v>
      </c>
      <c r="BU7" s="38">
        <v>84.55</v>
      </c>
      <c r="BV7" s="38">
        <v>34.020000000000003</v>
      </c>
      <c r="BW7" s="38">
        <v>37.200000000000003</v>
      </c>
      <c r="BX7" s="38">
        <v>35.03</v>
      </c>
      <c r="BY7" s="38">
        <v>34.99</v>
      </c>
      <c r="BZ7" s="38">
        <v>38.270000000000003</v>
      </c>
      <c r="CA7" s="38">
        <v>38.659999999999997</v>
      </c>
      <c r="CB7" s="38">
        <v>190.3</v>
      </c>
      <c r="CC7" s="38">
        <v>192.76</v>
      </c>
      <c r="CD7" s="38">
        <v>193.22</v>
      </c>
      <c r="CE7" s="38">
        <v>235.08</v>
      </c>
      <c r="CF7" s="38">
        <v>239.9</v>
      </c>
      <c r="CG7" s="38">
        <v>553.77</v>
      </c>
      <c r="CH7" s="38">
        <v>508.64</v>
      </c>
      <c r="CI7" s="38">
        <v>525.22</v>
      </c>
      <c r="CJ7" s="38">
        <v>520.91999999999996</v>
      </c>
      <c r="CK7" s="38">
        <v>486.77</v>
      </c>
      <c r="CL7" s="38">
        <v>481.2</v>
      </c>
      <c r="CM7" s="38">
        <v>31.58</v>
      </c>
      <c r="CN7" s="38">
        <v>31.58</v>
      </c>
      <c r="CO7" s="38">
        <v>31.58</v>
      </c>
      <c r="CP7" s="38">
        <v>31.58</v>
      </c>
      <c r="CQ7" s="38">
        <v>31.58</v>
      </c>
      <c r="CR7" s="38">
        <v>36.44</v>
      </c>
      <c r="CS7" s="38">
        <v>34.29</v>
      </c>
      <c r="CT7" s="38">
        <v>35.340000000000003</v>
      </c>
      <c r="CU7" s="38">
        <v>34.68</v>
      </c>
      <c r="CV7" s="38">
        <v>34.700000000000003</v>
      </c>
      <c r="CW7" s="38">
        <v>34.97</v>
      </c>
      <c r="CX7" s="38">
        <v>90.63</v>
      </c>
      <c r="CY7" s="38">
        <v>90.63</v>
      </c>
      <c r="CZ7" s="38">
        <v>90.63</v>
      </c>
      <c r="DA7" s="38">
        <v>93.1</v>
      </c>
      <c r="DB7" s="38">
        <v>92.86</v>
      </c>
      <c r="DC7" s="38">
        <v>89.93</v>
      </c>
      <c r="DD7" s="38">
        <v>89.88</v>
      </c>
      <c r="DE7" s="38">
        <v>91.52</v>
      </c>
      <c r="DF7" s="38">
        <v>90.33</v>
      </c>
      <c r="DG7" s="38">
        <v>90.04</v>
      </c>
      <c r="DH7" s="38">
        <v>89.89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0</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113</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2022-01-24T01:21:29Z</cp:lastPrinted>
  <dcterms:created xsi:type="dcterms:W3CDTF">2021-12-03T08:07:54Z</dcterms:created>
  <dcterms:modified xsi:type="dcterms:W3CDTF">2022-01-24T01:21:30Z</dcterms:modified>
  <cp:category/>
</cp:coreProperties>
</file>